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A05C2329-3469-DF48-BC85-1CF4DD0767CC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Market and Cash Flow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B9" i="1"/>
  <c r="B13" i="1" s="1"/>
  <c r="B16" i="1" s="1"/>
  <c r="B18" i="1" s="1"/>
  <c r="B22" i="1" l="1"/>
  <c r="B24" i="1"/>
  <c r="E30" i="1"/>
  <c r="B23" i="1"/>
  <c r="B28" i="1" l="1"/>
  <c r="E31" i="1" l="1"/>
  <c r="E32" i="1" s="1"/>
  <c r="B30" i="1"/>
  <c r="B32" i="1" s="1"/>
</calcChain>
</file>

<file path=xl/sharedStrings.xml><?xml version="1.0" encoding="utf-8"?>
<sst xmlns="http://schemas.openxmlformats.org/spreadsheetml/2006/main" count="36" uniqueCount="34">
  <si>
    <t>Rental Property Market and Cash Flow Analysis</t>
  </si>
  <si>
    <t>Market Comparables ("Comps")</t>
  </si>
  <si>
    <t>Address</t>
  </si>
  <si>
    <t>Bed/Bath</t>
  </si>
  <si>
    <t>Sq. Ft.</t>
  </si>
  <si>
    <t>Monthly Rent</t>
  </si>
  <si>
    <t>Comp 1:</t>
  </si>
  <si>
    <t>Comp 2:</t>
  </si>
  <si>
    <t>Comp 3:</t>
  </si>
  <si>
    <t>Comp 4:</t>
  </si>
  <si>
    <t>Comp 5:</t>
  </si>
  <si>
    <t xml:space="preserve">Average Comp Rent / Sq. Ft.: </t>
  </si>
  <si>
    <t>Target Home Square Footage:</t>
  </si>
  <si>
    <t>Market Discount (to Account for Inflated Listings):</t>
  </si>
  <si>
    <t>Target Rental Pricing for Your Rental Property:</t>
  </si>
  <si>
    <t>Cash Flow Analysis</t>
  </si>
  <si>
    <t>Monthly Rent:</t>
  </si>
  <si>
    <t>Other Income and Tenant Reimbursements:</t>
  </si>
  <si>
    <t>Total Cash Inflows:</t>
  </si>
  <si>
    <t>Monthly Mortgage Payment (P/I/T/I):</t>
  </si>
  <si>
    <t>HOA Fee, As Required:</t>
  </si>
  <si>
    <t>Estimated Maintenance:*</t>
  </si>
  <si>
    <t>% of Total Cash Inflows:*</t>
  </si>
  <si>
    <t>Replacement Reserve:*</t>
  </si>
  <si>
    <t>Property Management Fee, As Required:*</t>
  </si>
  <si>
    <t>Landscaping Paid by Landlord, As Required:</t>
  </si>
  <si>
    <t>Utilities Paid by Landlord, As Required:</t>
  </si>
  <si>
    <t>Other Misc. Costs Paid By Landlord, As Required:</t>
  </si>
  <si>
    <t>Total Cash Outflows:</t>
  </si>
  <si>
    <t>Monthly Net Cash Flows:</t>
  </si>
  <si>
    <t>Year 1 Cash Inflows:</t>
  </si>
  <si>
    <t>Year 1 Cash Outflows:</t>
  </si>
  <si>
    <t>Is This Home Cash Flow Positive?</t>
  </si>
  <si>
    <t>Year 1 Net Cash: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</si>
</sst>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&quot;$&quot;#,##0.00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sz val="10"/>
      <name val="Arial"/>
      <family val="2"/>
    </font>
    <font>
      <b/>
      <u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9" fontId="2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4"/>
  <sheetViews>
    <sheetView tabSelected="1" topLeftCell="A12" zoomScale="140" zoomScaleNormal="140" workbookViewId="0">
      <selection activeCell="B21" sqref="B21"/>
    </sheetView>
  </sheetViews>
  <sheetFormatPr baseColWidth="10" defaultColWidth="12.6640625" defaultRowHeight="15.75" customHeight="1" x14ac:dyDescent="0.15"/>
  <cols>
    <col min="1" max="1" width="39.5" customWidth="1"/>
    <col min="2" max="2" width="28.6640625" customWidth="1"/>
    <col min="3" max="3" width="12.1640625" customWidth="1"/>
  </cols>
  <sheetData>
    <row r="1" spans="1:5" ht="15.75" customHeight="1" x14ac:dyDescent="0.15">
      <c r="A1" s="25" t="s">
        <v>0</v>
      </c>
      <c r="B1" s="26"/>
      <c r="C1" s="26"/>
      <c r="D1" s="26"/>
      <c r="E1" s="26"/>
    </row>
    <row r="2" spans="1:5" ht="15.75" customHeight="1" x14ac:dyDescent="0.15">
      <c r="A2" s="2"/>
    </row>
    <row r="3" spans="1:5" ht="15.75" customHeight="1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ht="15.75" customHeight="1" x14ac:dyDescent="0.15">
      <c r="A4" s="3" t="s">
        <v>6</v>
      </c>
      <c r="B4" s="4"/>
      <c r="C4" s="5">
        <v>44987</v>
      </c>
      <c r="D4" s="4">
        <v>1700</v>
      </c>
      <c r="E4" s="6">
        <v>2725</v>
      </c>
    </row>
    <row r="5" spans="1:5" ht="15.75" customHeight="1" x14ac:dyDescent="0.15">
      <c r="A5" s="3" t="s">
        <v>7</v>
      </c>
      <c r="B5" s="4"/>
      <c r="C5" s="5">
        <v>44987</v>
      </c>
      <c r="D5" s="4">
        <v>1680</v>
      </c>
      <c r="E5" s="6">
        <v>2630</v>
      </c>
    </row>
    <row r="6" spans="1:5" ht="15.75" customHeight="1" x14ac:dyDescent="0.15">
      <c r="A6" s="3" t="s">
        <v>8</v>
      </c>
      <c r="B6" s="4"/>
      <c r="C6" s="5">
        <v>44987</v>
      </c>
      <c r="D6" s="4">
        <v>1825</v>
      </c>
      <c r="E6" s="6">
        <v>2680</v>
      </c>
    </row>
    <row r="7" spans="1:5" ht="15.75" customHeight="1" x14ac:dyDescent="0.15">
      <c r="A7" s="3" t="s">
        <v>9</v>
      </c>
      <c r="B7" s="4"/>
      <c r="C7" s="5">
        <v>44987</v>
      </c>
      <c r="D7" s="4">
        <v>1815</v>
      </c>
      <c r="E7" s="6">
        <v>2650</v>
      </c>
    </row>
    <row r="8" spans="1:5" ht="15.75" customHeight="1" x14ac:dyDescent="0.15">
      <c r="A8" s="7" t="s">
        <v>10</v>
      </c>
      <c r="B8" s="8"/>
      <c r="C8" s="9">
        <v>44987</v>
      </c>
      <c r="D8" s="8">
        <v>1725</v>
      </c>
      <c r="E8" s="10">
        <v>2725</v>
      </c>
    </row>
    <row r="9" spans="1:5" ht="15.75" customHeight="1" x14ac:dyDescent="0.15">
      <c r="A9" s="11" t="s">
        <v>11</v>
      </c>
      <c r="B9" s="12">
        <f>SUM(E4:E8)/SUM(D4:D8)</f>
        <v>1.5334476843910807</v>
      </c>
      <c r="C9" s="2"/>
      <c r="D9" s="2">
        <f t="shared" ref="D9:E9" si="0">SUM(D4:D8)</f>
        <v>8745</v>
      </c>
      <c r="E9" s="12">
        <f t="shared" si="0"/>
        <v>13410</v>
      </c>
    </row>
    <row r="10" spans="1:5" ht="15.75" customHeight="1" x14ac:dyDescent="0.15">
      <c r="A10" s="2"/>
      <c r="B10" s="2"/>
      <c r="C10" s="2"/>
      <c r="D10" s="2"/>
      <c r="E10" s="2"/>
    </row>
    <row r="11" spans="1:5" ht="15.75" customHeight="1" x14ac:dyDescent="0.15">
      <c r="A11" s="3" t="s">
        <v>12</v>
      </c>
      <c r="B11" s="4">
        <v>1825</v>
      </c>
      <c r="C11" s="2"/>
      <c r="D11" s="2"/>
      <c r="E11" s="2"/>
    </row>
    <row r="12" spans="1:5" ht="15.75" customHeight="1" x14ac:dyDescent="0.15">
      <c r="A12" s="3" t="s">
        <v>13</v>
      </c>
      <c r="B12" s="13">
        <v>0.1</v>
      </c>
      <c r="C12" s="2"/>
      <c r="D12" s="2"/>
      <c r="E12" s="2"/>
    </row>
    <row r="13" spans="1:5" ht="15.75" customHeight="1" x14ac:dyDescent="0.15">
      <c r="A13" s="11" t="s">
        <v>14</v>
      </c>
      <c r="B13" s="14">
        <f>B9*B11*(1-B12)</f>
        <v>2518.68782161235</v>
      </c>
      <c r="C13" s="2"/>
      <c r="D13" s="2"/>
      <c r="E13" s="2"/>
    </row>
    <row r="14" spans="1:5" ht="15.75" customHeight="1" x14ac:dyDescent="0.15">
      <c r="A14" s="2"/>
    </row>
    <row r="15" spans="1:5" ht="15.75" customHeight="1" x14ac:dyDescent="0.15">
      <c r="A15" s="25" t="s">
        <v>15</v>
      </c>
      <c r="B15" s="26"/>
    </row>
    <row r="16" spans="1:5" ht="15.75" customHeight="1" x14ac:dyDescent="0.15">
      <c r="A16" s="15" t="s">
        <v>16</v>
      </c>
      <c r="B16" s="12">
        <f>B13</f>
        <v>2518.68782161235</v>
      </c>
    </row>
    <row r="17" spans="1:7" ht="15.75" customHeight="1" x14ac:dyDescent="0.15">
      <c r="A17" s="16" t="s">
        <v>17</v>
      </c>
      <c r="B17" s="10">
        <v>50</v>
      </c>
    </row>
    <row r="18" spans="1:7" ht="15.75" customHeight="1" x14ac:dyDescent="0.15">
      <c r="A18" s="17" t="s">
        <v>18</v>
      </c>
      <c r="B18" s="12">
        <f>SUM(B16:B17)</f>
        <v>2568.68782161235</v>
      </c>
    </row>
    <row r="19" spans="1:7" ht="15.75" customHeight="1" x14ac:dyDescent="0.15">
      <c r="B19" s="2"/>
    </row>
    <row r="20" spans="1:7" ht="15.75" customHeight="1" x14ac:dyDescent="0.15">
      <c r="A20" s="15" t="s">
        <v>19</v>
      </c>
      <c r="B20" s="6">
        <v>1865.8</v>
      </c>
      <c r="G20" s="15"/>
    </row>
    <row r="21" spans="1:7" ht="15.75" customHeight="1" x14ac:dyDescent="0.15">
      <c r="A21" s="15" t="s">
        <v>20</v>
      </c>
      <c r="B21" s="6">
        <v>100</v>
      </c>
    </row>
    <row r="22" spans="1:7" ht="15.75" customHeight="1" x14ac:dyDescent="0.15">
      <c r="A22" s="15" t="s">
        <v>21</v>
      </c>
      <c r="B22" s="12">
        <f>B18*E22</f>
        <v>128.4343910806175</v>
      </c>
      <c r="C22" s="27" t="s">
        <v>22</v>
      </c>
      <c r="D22" s="26"/>
      <c r="E22" s="13">
        <v>0.05</v>
      </c>
    </row>
    <row r="23" spans="1:7" ht="15.75" customHeight="1" x14ac:dyDescent="0.15">
      <c r="A23" s="15" t="s">
        <v>23</v>
      </c>
      <c r="B23" s="12">
        <f>B18*E23</f>
        <v>128.4343910806175</v>
      </c>
      <c r="C23" s="27" t="s">
        <v>22</v>
      </c>
      <c r="D23" s="26"/>
      <c r="E23" s="13">
        <v>0.05</v>
      </c>
    </row>
    <row r="24" spans="1:7" ht="15.75" customHeight="1" x14ac:dyDescent="0.15">
      <c r="A24" s="15" t="s">
        <v>24</v>
      </c>
      <c r="B24" s="12">
        <f>B18*E24</f>
        <v>256.868782161235</v>
      </c>
      <c r="C24" s="27" t="s">
        <v>22</v>
      </c>
      <c r="D24" s="26"/>
      <c r="E24" s="13">
        <v>0.1</v>
      </c>
    </row>
    <row r="25" spans="1:7" ht="15.75" customHeight="1" x14ac:dyDescent="0.15">
      <c r="A25" s="15" t="s">
        <v>25</v>
      </c>
      <c r="B25" s="6">
        <v>0</v>
      </c>
    </row>
    <row r="26" spans="1:7" ht="15.75" customHeight="1" x14ac:dyDescent="0.15">
      <c r="A26" s="15" t="s">
        <v>26</v>
      </c>
      <c r="B26" s="6">
        <v>35</v>
      </c>
    </row>
    <row r="27" spans="1:7" ht="15.75" customHeight="1" x14ac:dyDescent="0.15">
      <c r="A27" s="16" t="s">
        <v>27</v>
      </c>
      <c r="B27" s="10">
        <v>0</v>
      </c>
    </row>
    <row r="28" spans="1:7" ht="15.75" customHeight="1" x14ac:dyDescent="0.15">
      <c r="A28" s="17" t="s">
        <v>28</v>
      </c>
      <c r="B28" s="12">
        <f>SUM(B20:B27)</f>
        <v>2514.5375643224697</v>
      </c>
    </row>
    <row r="29" spans="1:7" ht="15.75" customHeight="1" x14ac:dyDescent="0.15">
      <c r="B29" s="12"/>
    </row>
    <row r="30" spans="1:7" ht="15.75" customHeight="1" x14ac:dyDescent="0.15">
      <c r="A30" s="18" t="s">
        <v>29</v>
      </c>
      <c r="B30" s="14">
        <f>B18-B28</f>
        <v>54.150257289880301</v>
      </c>
      <c r="C30" s="28" t="s">
        <v>30</v>
      </c>
      <c r="D30" s="26"/>
      <c r="E30" s="12">
        <f>B18*12</f>
        <v>30824.253859348202</v>
      </c>
    </row>
    <row r="31" spans="1:7" ht="15.75" customHeight="1" x14ac:dyDescent="0.15">
      <c r="A31" s="19"/>
      <c r="B31" s="20"/>
      <c r="C31" s="29" t="s">
        <v>31</v>
      </c>
      <c r="D31" s="30"/>
      <c r="E31" s="21">
        <f>B28*12</f>
        <v>30174.450771869637</v>
      </c>
    </row>
    <row r="32" spans="1:7" ht="15.75" customHeight="1" x14ac:dyDescent="0.15">
      <c r="A32" s="22" t="s">
        <v>32</v>
      </c>
      <c r="B32" s="23" t="str">
        <f>IF(B30&gt;0,"Yes","No")</f>
        <v>Yes</v>
      </c>
      <c r="C32" s="31" t="s">
        <v>33</v>
      </c>
      <c r="D32" s="26"/>
      <c r="E32" s="24">
        <f>E30-E31</f>
        <v>649.80308747856543</v>
      </c>
    </row>
    <row r="34" ht="13" x14ac:dyDescent="0.15"/>
  </sheetData>
  <mergeCells count="8">
    <mergeCell ref="C30:D30"/>
    <mergeCell ref="C31:D31"/>
    <mergeCell ref="C32:D32"/>
    <mergeCell ref="A1:E1"/>
    <mergeCell ref="A15:B15"/>
    <mergeCell ref="C22:D22"/>
    <mergeCell ref="C23:D23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and Cash Flow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2025-09-10T17:38:36Z</dcterms:created>
  <dcterms:modified xsi:type="dcterms:W3CDTF">2025-09-10T17:38:36Z</dcterms:modified>
</cp:coreProperties>
</file>