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830"/>
  <workbookPr/>
  <mc:AlternateContent xmlns:mc="http://schemas.openxmlformats.org/markup-compatibility/2006">
    <mc:Choice Requires="x15">
      <x15ac:absPath xmlns:x15ac="http://schemas.microsoft.com/office/spreadsheetml/2010/11/ac" url="/Users/maurice/Desktop/Book Products/Calculator Uploads/"/>
    </mc:Choice>
  </mc:AlternateContent>
  <xr:revisionPtr revIDLastSave="0" documentId="8_{D5BD8491-6E0D-894F-9ACC-9F830E0724C4}" xr6:coauthVersionLast="47" xr6:coauthVersionMax="47" xr10:uidLastSave="{00000000-0000-0000-0000-000000000000}"/>
  <bookViews>
    <workbookView xWindow="0" yWindow="760" windowWidth="29400" windowHeight="18360" xr2:uid="{00000000-000D-0000-FFFF-FFFF00000000}"/>
  </bookViews>
  <sheets>
    <sheet name="Rental Property Capital Budgeti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3" i="1" l="1"/>
  <c r="B23" i="1"/>
  <c r="E14" i="1"/>
  <c r="E15" i="1" s="1"/>
  <c r="E16" i="1" s="1"/>
  <c r="E17" i="1" s="1"/>
  <c r="E18" i="1" s="1"/>
  <c r="E19" i="1" s="1"/>
  <c r="E20" i="1" s="1"/>
  <c r="E21" i="1" s="1"/>
  <c r="E22" i="1" s="1"/>
  <c r="D14" i="1"/>
  <c r="G13" i="1"/>
  <c r="G12" i="1"/>
  <c r="F9" i="1"/>
  <c r="F5" i="1"/>
  <c r="F22" i="1" l="1"/>
  <c r="F23" i="1" s="1"/>
  <c r="E23" i="1"/>
  <c r="G14" i="1"/>
  <c r="D15" i="1"/>
  <c r="D16" i="1" l="1"/>
  <c r="G15" i="1"/>
  <c r="D17" i="1" l="1"/>
  <c r="G16" i="1"/>
  <c r="D18" i="1" l="1"/>
  <c r="G17" i="1"/>
  <c r="G18" i="1" l="1"/>
  <c r="D19" i="1"/>
  <c r="D20" i="1" l="1"/>
  <c r="G19" i="1"/>
  <c r="D21" i="1" l="1"/>
  <c r="G20" i="1"/>
  <c r="D22" i="1" l="1"/>
  <c r="G21" i="1"/>
  <c r="G22" i="1" l="1"/>
  <c r="D23" i="1"/>
  <c r="G23" i="1" s="1"/>
  <c r="B26" i="1" s="1"/>
  <c r="B27" i="1" l="1"/>
  <c r="B29" i="1" a="1"/>
  <c r="B29" i="1" s="1"/>
  <c r="B28" i="1"/>
</calcChain>
</file>

<file path=xl/sharedStrings.xml><?xml version="1.0" encoding="utf-8"?>
<sst xmlns="http://schemas.openxmlformats.org/spreadsheetml/2006/main" count="26" uniqueCount="26">
  <si>
    <t>Rental Property Capital Budgeting</t>
  </si>
  <si>
    <t>Assumptions</t>
  </si>
  <si>
    <t>Sale and Loan Amortization Calculations</t>
  </si>
  <si>
    <t>Annual Cash Inflow Growth:</t>
  </si>
  <si>
    <t>Purchase Price:</t>
  </si>
  <si>
    <t>Annual Cash Outflow Growth:</t>
  </si>
  <si>
    <t>Projected Value (Year 10):</t>
  </si>
  <si>
    <t>Annual Property Appreciation:</t>
  </si>
  <si>
    <t>Loan Amount:</t>
  </si>
  <si>
    <t>Sale Fees (Realtor and Seller Costs):</t>
  </si>
  <si>
    <t>Interest Rate:</t>
  </si>
  <si>
    <t>Loan Amortization Period (Years):</t>
  </si>
  <si>
    <t>Loan Balance at Sale (Year 10):</t>
  </si>
  <si>
    <t>Purchase Cash</t>
  </si>
  <si>
    <t>Improvements</t>
  </si>
  <si>
    <t>Cash Inflows</t>
  </si>
  <si>
    <t>Cash Outflows</t>
  </si>
  <si>
    <t>Sale Proceeds</t>
  </si>
  <si>
    <t>Net Cash Flows</t>
  </si>
  <si>
    <t>Total:</t>
  </si>
  <si>
    <t>Capital Budgeting Metrics</t>
  </si>
  <si>
    <t>Total Profit:</t>
  </si>
  <si>
    <t>Equity Multiple:</t>
  </si>
  <si>
    <t>Internal Rate of Return (IRR):</t>
  </si>
  <si>
    <t>Net Present Value (NPV):</t>
  </si>
  <si>
    <t>NPV Hurdle Rate: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</si>
</sst>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&quot;$&quot;#,##0.00"/>
    <numFmt numFmtId="165" formatCode="&quot;Year&quot;\ 0"/>
    <numFmt numFmtId="166" formatCode="0.00\x"/>
  </numFmts>
  <fonts count="4" x14ac:knownFonts="1">
    <font>
      <sz val="10"/>
      <color rgb="FF000000"/>
      <name val="Arial"/>
      <scheme val="minor"/>
    </font>
    <font>
      <b/>
      <sz val="10"/>
      <color theme="1"/>
      <name val="Arial"/>
      <family val="2"/>
      <scheme val="minor"/>
    </font>
    <font>
      <i/>
      <sz val="10"/>
      <color theme="1"/>
      <name val="Arial"/>
      <family val="2"/>
      <scheme val="minor"/>
    </font>
    <font>
      <sz val="10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</fills>
  <borders count="4"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2" fillId="0" borderId="0" xfId="0" applyFont="1"/>
    <xf numFmtId="9" fontId="3" fillId="2" borderId="0" xfId="0" applyNumberFormat="1" applyFont="1" applyFill="1" applyAlignment="1">
      <alignment horizontal="center"/>
    </xf>
    <xf numFmtId="164" fontId="3" fillId="2" borderId="0" xfId="0" applyNumberFormat="1" applyFont="1" applyFill="1" applyAlignment="1">
      <alignment horizontal="center"/>
    </xf>
    <xf numFmtId="164" fontId="3" fillId="0" borderId="0" xfId="0" applyNumberFormat="1" applyFont="1" applyAlignment="1">
      <alignment horizontal="center"/>
    </xf>
    <xf numFmtId="10" fontId="3" fillId="2" borderId="0" xfId="0" applyNumberFormat="1" applyFont="1" applyFill="1" applyAlignment="1">
      <alignment horizontal="center"/>
    </xf>
    <xf numFmtId="0" fontId="3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3" fillId="2" borderId="0" xfId="0" applyFont="1" applyFill="1" applyAlignment="1">
      <alignment horizontal="center"/>
    </xf>
    <xf numFmtId="0" fontId="2" fillId="0" borderId="1" xfId="0" applyFont="1" applyBorder="1" applyAlignment="1">
      <alignment horizontal="center"/>
    </xf>
    <xf numFmtId="165" fontId="2" fillId="0" borderId="0" xfId="0" applyNumberFormat="1" applyFont="1" applyAlignment="1">
      <alignment horizontal="center"/>
    </xf>
    <xf numFmtId="164" fontId="3" fillId="0" borderId="1" xfId="0" applyNumberFormat="1" applyFont="1" applyBorder="1" applyAlignment="1">
      <alignment horizontal="center"/>
    </xf>
    <xf numFmtId="165" fontId="2" fillId="0" borderId="2" xfId="0" applyNumberFormat="1" applyFont="1" applyBorder="1" applyAlignment="1">
      <alignment horizontal="center"/>
    </xf>
    <xf numFmtId="164" fontId="3" fillId="0" borderId="2" xfId="0" applyNumberFormat="1" applyFont="1" applyBorder="1" applyAlignment="1">
      <alignment horizontal="center"/>
    </xf>
    <xf numFmtId="164" fontId="3" fillId="0" borderId="3" xfId="0" applyNumberFormat="1" applyFont="1" applyBorder="1" applyAlignment="1">
      <alignment horizontal="center"/>
    </xf>
    <xf numFmtId="0" fontId="1" fillId="0" borderId="0" xfId="0" applyFont="1"/>
    <xf numFmtId="166" fontId="3" fillId="0" borderId="0" xfId="0" applyNumberFormat="1" applyFont="1" applyAlignment="1">
      <alignment horizontal="center"/>
    </xf>
    <xf numFmtId="10" fontId="3" fillId="0" borderId="0" xfId="0" applyNumberFormat="1" applyFont="1" applyAlignment="1">
      <alignment horizontal="center"/>
    </xf>
    <xf numFmtId="0" fontId="2" fillId="0" borderId="0" xfId="0" applyFont="1"/>
    <xf numFmtId="0" fontId="0" fillId="0" borderId="0" xfId="0"/>
    <xf numFmtId="0" fontId="1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G32"/>
  <sheetViews>
    <sheetView tabSelected="1" zoomScale="140" zoomScaleNormal="140" workbookViewId="0">
      <selection activeCell="I15" sqref="I15"/>
    </sheetView>
  </sheetViews>
  <sheetFormatPr baseColWidth="10" defaultColWidth="12.6640625" defaultRowHeight="15.75" customHeight="1" x14ac:dyDescent="0.15"/>
  <cols>
    <col min="1" max="1" width="29.33203125" customWidth="1"/>
    <col min="2" max="2" width="13.5" customWidth="1"/>
  </cols>
  <sheetData>
    <row r="1" spans="1:7" ht="15.75" customHeight="1" x14ac:dyDescent="0.15">
      <c r="A1" s="20" t="s">
        <v>0</v>
      </c>
      <c r="B1" s="19"/>
      <c r="C1" s="19"/>
      <c r="D1" s="19"/>
      <c r="E1" s="19"/>
      <c r="F1" s="19"/>
      <c r="G1" s="19"/>
    </row>
    <row r="3" spans="1:7" ht="15.75" customHeight="1" x14ac:dyDescent="0.15">
      <c r="A3" s="20" t="s">
        <v>1</v>
      </c>
      <c r="B3" s="19"/>
      <c r="D3" s="20" t="s">
        <v>2</v>
      </c>
      <c r="E3" s="19"/>
      <c r="F3" s="19"/>
    </row>
    <row r="4" spans="1:7" ht="15.75" customHeight="1" x14ac:dyDescent="0.15">
      <c r="A4" s="1" t="s">
        <v>3</v>
      </c>
      <c r="B4" s="2">
        <v>0.03</v>
      </c>
      <c r="D4" s="18" t="s">
        <v>4</v>
      </c>
      <c r="E4" s="19"/>
      <c r="F4" s="3">
        <v>350000</v>
      </c>
    </row>
    <row r="5" spans="1:7" ht="15.75" customHeight="1" x14ac:dyDescent="0.15">
      <c r="A5" s="1" t="s">
        <v>5</v>
      </c>
      <c r="B5" s="2">
        <v>0.03</v>
      </c>
      <c r="D5" s="18" t="s">
        <v>6</v>
      </c>
      <c r="E5" s="19"/>
      <c r="F5" s="4">
        <f>-FV(B6,A22,0,F4)</f>
        <v>470370.73277044261</v>
      </c>
    </row>
    <row r="6" spans="1:7" ht="15.75" customHeight="1" x14ac:dyDescent="0.15">
      <c r="A6" s="1" t="s">
        <v>7</v>
      </c>
      <c r="B6" s="2">
        <v>0.03</v>
      </c>
      <c r="D6" s="18" t="s">
        <v>8</v>
      </c>
      <c r="E6" s="19"/>
      <c r="F6" s="3">
        <v>280000</v>
      </c>
    </row>
    <row r="7" spans="1:7" ht="15.75" customHeight="1" x14ac:dyDescent="0.15">
      <c r="A7" s="1" t="s">
        <v>9</v>
      </c>
      <c r="B7" s="2">
        <v>7.0000000000000007E-2</v>
      </c>
      <c r="D7" s="18" t="s">
        <v>10</v>
      </c>
      <c r="E7" s="19"/>
      <c r="F7" s="5">
        <v>4.4999999999999998E-2</v>
      </c>
    </row>
    <row r="8" spans="1:7" ht="15.75" customHeight="1" x14ac:dyDescent="0.15">
      <c r="A8" s="6"/>
      <c r="B8" s="7"/>
      <c r="C8" s="7"/>
      <c r="D8" s="18" t="s">
        <v>11</v>
      </c>
      <c r="E8" s="19"/>
      <c r="F8" s="8">
        <v>30</v>
      </c>
      <c r="G8" s="7"/>
    </row>
    <row r="9" spans="1:7" ht="15.75" customHeight="1" x14ac:dyDescent="0.15">
      <c r="A9" s="6"/>
      <c r="B9" s="7"/>
      <c r="C9" s="7"/>
      <c r="D9" s="18" t="s">
        <v>12</v>
      </c>
      <c r="E9" s="19"/>
      <c r="F9" s="4">
        <f>F6+CUMPRINC(F7,F8,F6,A13,A22,0)</f>
        <v>223601.64086726838</v>
      </c>
      <c r="G9" s="7"/>
    </row>
    <row r="10" spans="1:7" ht="15.75" customHeight="1" x14ac:dyDescent="0.15">
      <c r="A10" s="6"/>
      <c r="B10" s="7"/>
      <c r="C10" s="7"/>
      <c r="D10" s="7"/>
      <c r="E10" s="7"/>
      <c r="F10" s="7"/>
      <c r="G10" s="7"/>
    </row>
    <row r="11" spans="1:7" ht="15.75" customHeight="1" x14ac:dyDescent="0.15">
      <c r="A11" s="6"/>
      <c r="B11" s="7" t="s">
        <v>13</v>
      </c>
      <c r="C11" s="7" t="s">
        <v>14</v>
      </c>
      <c r="D11" s="7" t="s">
        <v>15</v>
      </c>
      <c r="E11" s="7" t="s">
        <v>16</v>
      </c>
      <c r="F11" s="9" t="s">
        <v>17</v>
      </c>
      <c r="G11" s="7" t="s">
        <v>18</v>
      </c>
    </row>
    <row r="12" spans="1:7" ht="15.75" customHeight="1" x14ac:dyDescent="0.15">
      <c r="A12" s="10">
        <v>0</v>
      </c>
      <c r="B12" s="3">
        <v>-78400</v>
      </c>
      <c r="C12" s="3">
        <v>0</v>
      </c>
      <c r="D12" s="4">
        <v>0</v>
      </c>
      <c r="E12" s="4">
        <v>0</v>
      </c>
      <c r="F12" s="11">
        <v>0</v>
      </c>
      <c r="G12" s="4">
        <f t="shared" ref="G12:G23" si="0">SUM(B12:F12)</f>
        <v>-78400</v>
      </c>
    </row>
    <row r="13" spans="1:7" ht="15.75" customHeight="1" x14ac:dyDescent="0.15">
      <c r="A13" s="10">
        <v>1</v>
      </c>
      <c r="B13" s="4"/>
      <c r="C13" s="4"/>
      <c r="D13" s="3">
        <v>30824.25</v>
      </c>
      <c r="E13" s="3">
        <v>-30174.45</v>
      </c>
      <c r="F13" s="11"/>
      <c r="G13" s="4">
        <f t="shared" si="0"/>
        <v>649.79999999999927</v>
      </c>
    </row>
    <row r="14" spans="1:7" ht="15.75" customHeight="1" x14ac:dyDescent="0.15">
      <c r="A14" s="10">
        <v>2</v>
      </c>
      <c r="B14" s="4"/>
      <c r="C14" s="4"/>
      <c r="D14" s="4">
        <f t="shared" ref="D14:D22" si="1">D13*(100%+$B$4)</f>
        <v>31748.977500000001</v>
      </c>
      <c r="E14" s="4">
        <f t="shared" ref="E14:E22" si="2">E13*(100%+$B$5)</f>
        <v>-31079.683500000003</v>
      </c>
      <c r="F14" s="11"/>
      <c r="G14" s="4">
        <f t="shared" si="0"/>
        <v>669.29399999999805</v>
      </c>
    </row>
    <row r="15" spans="1:7" ht="15.75" customHeight="1" x14ac:dyDescent="0.15">
      <c r="A15" s="10">
        <v>3</v>
      </c>
      <c r="B15" s="4"/>
      <c r="C15" s="4"/>
      <c r="D15" s="4">
        <f t="shared" si="1"/>
        <v>32701.446825000003</v>
      </c>
      <c r="E15" s="4">
        <f t="shared" si="2"/>
        <v>-32012.074005000002</v>
      </c>
      <c r="F15" s="11"/>
      <c r="G15" s="4">
        <f t="shared" si="0"/>
        <v>689.3728200000005</v>
      </c>
    </row>
    <row r="16" spans="1:7" ht="15.75" customHeight="1" x14ac:dyDescent="0.15">
      <c r="A16" s="10">
        <v>4</v>
      </c>
      <c r="B16" s="4"/>
      <c r="C16" s="4"/>
      <c r="D16" s="4">
        <f t="shared" si="1"/>
        <v>33682.490229750001</v>
      </c>
      <c r="E16" s="4">
        <f t="shared" si="2"/>
        <v>-32972.436225150006</v>
      </c>
      <c r="F16" s="11"/>
      <c r="G16" s="4">
        <f t="shared" si="0"/>
        <v>710.0540045999951</v>
      </c>
    </row>
    <row r="17" spans="1:7" ht="15.75" customHeight="1" x14ac:dyDescent="0.15">
      <c r="A17" s="10">
        <v>5</v>
      </c>
      <c r="B17" s="4"/>
      <c r="C17" s="4"/>
      <c r="D17" s="4">
        <f t="shared" si="1"/>
        <v>34692.9649366425</v>
      </c>
      <c r="E17" s="4">
        <f t="shared" si="2"/>
        <v>-33961.609311904504</v>
      </c>
      <c r="F17" s="11"/>
      <c r="G17" s="4">
        <f t="shared" si="0"/>
        <v>731.35562473799655</v>
      </c>
    </row>
    <row r="18" spans="1:7" ht="15.75" customHeight="1" x14ac:dyDescent="0.15">
      <c r="A18" s="10">
        <v>6</v>
      </c>
      <c r="B18" s="4"/>
      <c r="C18" s="4"/>
      <c r="D18" s="4">
        <f t="shared" si="1"/>
        <v>35733.753884741775</v>
      </c>
      <c r="E18" s="4">
        <f t="shared" si="2"/>
        <v>-34980.457591261642</v>
      </c>
      <c r="F18" s="11"/>
      <c r="G18" s="4">
        <f t="shared" si="0"/>
        <v>753.29629348013259</v>
      </c>
    </row>
    <row r="19" spans="1:7" ht="15.75" customHeight="1" x14ac:dyDescent="0.15">
      <c r="A19" s="10">
        <v>7</v>
      </c>
      <c r="B19" s="4"/>
      <c r="C19" s="4"/>
      <c r="D19" s="4">
        <f t="shared" si="1"/>
        <v>36805.76650128403</v>
      </c>
      <c r="E19" s="4">
        <f t="shared" si="2"/>
        <v>-36029.871318999489</v>
      </c>
      <c r="F19" s="11"/>
      <c r="G19" s="4">
        <f t="shared" si="0"/>
        <v>775.89518228454108</v>
      </c>
    </row>
    <row r="20" spans="1:7" ht="15.75" customHeight="1" x14ac:dyDescent="0.15">
      <c r="A20" s="10">
        <v>8</v>
      </c>
      <c r="B20" s="4"/>
      <c r="C20" s="4"/>
      <c r="D20" s="4">
        <f t="shared" si="1"/>
        <v>37909.93949632255</v>
      </c>
      <c r="E20" s="4">
        <f t="shared" si="2"/>
        <v>-37110.767458569477</v>
      </c>
      <c r="F20" s="11"/>
      <c r="G20" s="4">
        <f t="shared" si="0"/>
        <v>799.1720377530728</v>
      </c>
    </row>
    <row r="21" spans="1:7" ht="15.75" customHeight="1" x14ac:dyDescent="0.15">
      <c r="A21" s="10">
        <v>9</v>
      </c>
      <c r="B21" s="4"/>
      <c r="C21" s="4"/>
      <c r="D21" s="4">
        <f t="shared" si="1"/>
        <v>39047.237681212224</v>
      </c>
      <c r="E21" s="4">
        <f t="shared" si="2"/>
        <v>-38224.090482326559</v>
      </c>
      <c r="F21" s="11"/>
      <c r="G21" s="4">
        <f t="shared" si="0"/>
        <v>823.14719888566469</v>
      </c>
    </row>
    <row r="22" spans="1:7" ht="15.75" customHeight="1" x14ac:dyDescent="0.15">
      <c r="A22" s="12">
        <v>10</v>
      </c>
      <c r="B22" s="13"/>
      <c r="C22" s="13"/>
      <c r="D22" s="13">
        <f t="shared" si="1"/>
        <v>40218.654811648594</v>
      </c>
      <c r="E22" s="13">
        <f t="shared" si="2"/>
        <v>-39370.813196796356</v>
      </c>
      <c r="F22" s="14">
        <f>F5*(100%-B7)-F9</f>
        <v>213843.14060924324</v>
      </c>
      <c r="G22" s="13">
        <f t="shared" si="0"/>
        <v>214690.9822240955</v>
      </c>
    </row>
    <row r="23" spans="1:7" ht="15.75" customHeight="1" x14ac:dyDescent="0.15">
      <c r="A23" s="10" t="s">
        <v>19</v>
      </c>
      <c r="B23" s="4">
        <f t="shared" ref="B23:F23" si="3">SUM(B12:B22)</f>
        <v>-78400</v>
      </c>
      <c r="C23" s="4">
        <f t="shared" si="3"/>
        <v>0</v>
      </c>
      <c r="D23" s="4">
        <f t="shared" si="3"/>
        <v>353365.48186660168</v>
      </c>
      <c r="E23" s="4">
        <f t="shared" si="3"/>
        <v>-345916.25309000805</v>
      </c>
      <c r="F23" s="11">
        <f t="shared" si="3"/>
        <v>213843.14060924324</v>
      </c>
      <c r="G23" s="4">
        <f t="shared" si="0"/>
        <v>142892.36938583688</v>
      </c>
    </row>
    <row r="25" spans="1:7" ht="15.75" customHeight="1" x14ac:dyDescent="0.15">
      <c r="A25" s="20" t="s">
        <v>20</v>
      </c>
      <c r="B25" s="19"/>
      <c r="C25" s="15"/>
    </row>
    <row r="26" spans="1:7" ht="15.75" customHeight="1" x14ac:dyDescent="0.15">
      <c r="A26" s="1" t="s">
        <v>21</v>
      </c>
      <c r="B26" s="4">
        <f>G23</f>
        <v>142892.36938583688</v>
      </c>
    </row>
    <row r="27" spans="1:7" ht="15.75" customHeight="1" x14ac:dyDescent="0.15">
      <c r="A27" s="1" t="s">
        <v>22</v>
      </c>
      <c r="B27" s="16">
        <f>-SUM(G13:G22)/G12</f>
        <v>2.8226067523703686</v>
      </c>
    </row>
    <row r="28" spans="1:7" ht="15.75" customHeight="1" x14ac:dyDescent="0.15">
      <c r="A28" s="1" t="s">
        <v>23</v>
      </c>
      <c r="B28" s="17">
        <f>IRR(G12:G22)</f>
        <v>0.11172141203546371</v>
      </c>
    </row>
    <row r="29" spans="1:7" ht="15.75" customHeight="1" x14ac:dyDescent="0.15">
      <c r="A29" s="1" t="s">
        <v>24</v>
      </c>
      <c r="B29" s="4">
        <f t="array" ref="B29">NPV(B30,G12:G22)</f>
        <v>7744.4040936561005</v>
      </c>
    </row>
    <row r="30" spans="1:7" ht="15.75" customHeight="1" x14ac:dyDescent="0.15">
      <c r="A30" s="1" t="s">
        <v>25</v>
      </c>
      <c r="B30" s="2">
        <v>0.1</v>
      </c>
    </row>
    <row r="32" spans="1:7" ht="13" x14ac:dyDescent="0.15"/>
  </sheetData>
  <mergeCells count="10">
    <mergeCell ref="D8:E8"/>
    <mergeCell ref="D9:E9"/>
    <mergeCell ref="A25:B25"/>
    <mergeCell ref="A1:G1"/>
    <mergeCell ref="A3:B3"/>
    <mergeCell ref="D3:F3"/>
    <mergeCell ref="D4:E4"/>
    <mergeCell ref="D5:E5"/>
    <mergeCell ref="D6:E6"/>
    <mergeCell ref="D7:E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Rental Property Capital Budgeti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Chipp Naylon</cp:lastModifiedBy>
  <dcterms:created xsi:type="dcterms:W3CDTF">2025-09-10T17:51:22Z</dcterms:created>
  <dcterms:modified xsi:type="dcterms:W3CDTF">2025-09-10T17:51:22Z</dcterms:modified>
</cp:coreProperties>
</file>